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31" yWindow="255" windowWidth="21195" windowHeight="10740" activeTab="0"/>
  </bookViews>
  <sheets>
    <sheet name="Resultat" sheetId="1" r:id="rId1"/>
    <sheet name="Noter og prosjektregnskap" sheetId="2" r:id="rId2"/>
  </sheets>
  <definedNames>
    <definedName name="_xlnm.Print_Area" localSheetId="1">'Noter og prosjektregnskap'!$A$1:$F$63</definedName>
    <definedName name="_xlnm.Print_Area" localSheetId="0">'Resultat'!$A$1:$G$75</definedName>
    <definedName name="_xlnm.Print_Titles" localSheetId="1">'Noter og prosjektregnskap'!$1:$2</definedName>
    <definedName name="_xlnm.Print_Titles" localSheetId="0">'Resultat'!$1:$2</definedName>
  </definedNames>
  <calcPr fullCalcOnLoad="1"/>
</workbook>
</file>

<file path=xl/sharedStrings.xml><?xml version="1.0" encoding="utf-8"?>
<sst xmlns="http://schemas.openxmlformats.org/spreadsheetml/2006/main" count="166" uniqueCount="153">
  <si>
    <t>Note 1 - Medlemskontingenter</t>
  </si>
  <si>
    <t>Antall</t>
  </si>
  <si>
    <t>3100</t>
  </si>
  <si>
    <t>Medlemskontingenter à kr. 400,-</t>
  </si>
  <si>
    <t>Medlemskontingent halvår à kr. 200,-</t>
  </si>
  <si>
    <t>Sum innbetalte medlemskontingenter</t>
  </si>
  <si>
    <t>Note 2 - Sponsorer, annonser og ekstraordinære inntekter</t>
  </si>
  <si>
    <t>Jakt</t>
  </si>
  <si>
    <t>Annen inntekt arrangement</t>
  </si>
  <si>
    <t>Sum inntekter</t>
  </si>
  <si>
    <t>Dommerkostnader</t>
  </si>
  <si>
    <t>7430</t>
  </si>
  <si>
    <t>Gave, blomster etc.</t>
  </si>
  <si>
    <t>Sum utgifter</t>
  </si>
  <si>
    <t xml:space="preserve">Resultat utstillinger </t>
  </si>
  <si>
    <t>RESULTAT UTEN AVDELINGER</t>
  </si>
  <si>
    <t>DRIFTSINNTEKTER</t>
  </si>
  <si>
    <t>Uten Fuglehunden à kr. 200,-</t>
  </si>
  <si>
    <t>Familiekontingent à kr. 200,-</t>
  </si>
  <si>
    <t>Note 1</t>
  </si>
  <si>
    <t>Medlemskontingenter</t>
  </si>
  <si>
    <t>Note 2</t>
  </si>
  <si>
    <t>SUM DRIFTSINNTEKTER</t>
  </si>
  <si>
    <t>DRIFTSKOSTNADER</t>
  </si>
  <si>
    <t>Tidsskriftet Fuglehunden</t>
  </si>
  <si>
    <t>Beholdningsendring</t>
  </si>
  <si>
    <t>Yrkesskadeforsikring</t>
  </si>
  <si>
    <t>Kontorrekvisita</t>
  </si>
  <si>
    <t>Repro etc. Fuglehunden</t>
  </si>
  <si>
    <t>Trykksaker</t>
  </si>
  <si>
    <t>Porto</t>
  </si>
  <si>
    <t>Annen kostnadsgodtgjørelse</t>
  </si>
  <si>
    <t>Bank- og kortgebyr</t>
  </si>
  <si>
    <t>SUM DRIFTSKOSTNADER</t>
  </si>
  <si>
    <t>DRIFTSRESULTAT</t>
  </si>
  <si>
    <t>FINANSPOSTER</t>
  </si>
  <si>
    <t>Annen renteinntekt</t>
  </si>
  <si>
    <t>Annen finansinntekt</t>
  </si>
  <si>
    <t>SUM FINANSPOSTER</t>
  </si>
  <si>
    <t>Reisekostnad</t>
  </si>
  <si>
    <t>2007</t>
  </si>
  <si>
    <t>Fellesutstilling 2007</t>
  </si>
  <si>
    <t>NKK</t>
  </si>
  <si>
    <t>DIV. RESULTATER PROSJEKTER</t>
  </si>
  <si>
    <t>NOTER OG PROSJEKTREGNSKAP</t>
  </si>
  <si>
    <t>2008</t>
  </si>
  <si>
    <t>Annen kostnadsgodt.gj.</t>
  </si>
  <si>
    <t>NM Høyfjell 2008</t>
  </si>
  <si>
    <t>Påmeldinger</t>
  </si>
  <si>
    <t>Sponsorer</t>
  </si>
  <si>
    <t>Andre inntekter</t>
  </si>
  <si>
    <t>Premier</t>
  </si>
  <si>
    <t>Annet driftsmateriale</t>
  </si>
  <si>
    <t>Aviser, tidsskrifter mm</t>
  </si>
  <si>
    <t>Telekomm.</t>
  </si>
  <si>
    <t xml:space="preserve">Reise, diett og bilgodtgj. </t>
  </si>
  <si>
    <t>Bankgeb</t>
  </si>
  <si>
    <t>Resultat NM Høyfjell 2008</t>
  </si>
  <si>
    <t>Aktivitetsavgifter mm</t>
  </si>
  <si>
    <t>Representasjon, middag mm</t>
  </si>
  <si>
    <t>Fellesutstilling 2008</t>
  </si>
  <si>
    <t>Sponsor, annonser</t>
  </si>
  <si>
    <t>Støtte fra Raseutvalget</t>
  </si>
  <si>
    <t>Sum sponsorer, annonser og ekstraordinær inntekter</t>
  </si>
  <si>
    <t>Uten Fuglehunden à kr. 200,- halvår</t>
  </si>
  <si>
    <t>3900</t>
  </si>
  <si>
    <t>3902</t>
  </si>
  <si>
    <t>Medlemskontingenter à kr. 200,-</t>
  </si>
  <si>
    <t>3903</t>
  </si>
  <si>
    <t>Uten Fuglehunden à kr. 200.-</t>
  </si>
  <si>
    <t>3904</t>
  </si>
  <si>
    <t>Medl. kont. à kr. 100,- U/Fugleh. halvår</t>
  </si>
  <si>
    <t>3905</t>
  </si>
  <si>
    <t>Husstandsmedlem à kr. 200,-</t>
  </si>
  <si>
    <t>3990</t>
  </si>
  <si>
    <t>Andre inntekter/ loddsalg mm</t>
  </si>
  <si>
    <t>Salgsinntekter av profileringsartikler/ premier</t>
  </si>
  <si>
    <t>3110</t>
  </si>
  <si>
    <t>Innt. av arr./ kurs/ dressurkurs/ test/ treninger</t>
  </si>
  <si>
    <t>3120</t>
  </si>
  <si>
    <t>Påmeld. avg. utstillinger/ jaktprøver mm</t>
  </si>
  <si>
    <t>3130</t>
  </si>
  <si>
    <t>Valpeliste/ parringsavgift</t>
  </si>
  <si>
    <t>3150</t>
  </si>
  <si>
    <t>Innt. sponsor, annonser, link, internett mv</t>
  </si>
  <si>
    <t>Annen finanskostnad</t>
  </si>
  <si>
    <t>4000</t>
  </si>
  <si>
    <t>Innkjøp av varer for salg/premier</t>
  </si>
  <si>
    <t>4005</t>
  </si>
  <si>
    <t>4010</t>
  </si>
  <si>
    <t>4011</t>
  </si>
  <si>
    <t>4090</t>
  </si>
  <si>
    <t>5000</t>
  </si>
  <si>
    <t>Lønn til ansatte</t>
  </si>
  <si>
    <t>5010</t>
  </si>
  <si>
    <t>Feriepenger</t>
  </si>
  <si>
    <t>5040</t>
  </si>
  <si>
    <t>Ferielønn</t>
  </si>
  <si>
    <t>5400</t>
  </si>
  <si>
    <t>Arb.g.avg. av lønn</t>
  </si>
  <si>
    <t>5405</t>
  </si>
  <si>
    <t>Arb.g.avg. av feriepenger</t>
  </si>
  <si>
    <t>5410</t>
  </si>
  <si>
    <t>Arbeidsgiveravgift</t>
  </si>
  <si>
    <t>5420</t>
  </si>
  <si>
    <t>O T P</t>
  </si>
  <si>
    <t>5920</t>
  </si>
  <si>
    <t>6010</t>
  </si>
  <si>
    <t>Avskrivninger premier, diplomer, merker mv</t>
  </si>
  <si>
    <t>6500</t>
  </si>
  <si>
    <t>Småanskaffelser inventar, utstyr mv</t>
  </si>
  <si>
    <t>6590</t>
  </si>
  <si>
    <t>6600</t>
  </si>
  <si>
    <t>Reparasjon og vedlikehold</t>
  </si>
  <si>
    <t>6700</t>
  </si>
  <si>
    <t>Honorar for fremmede tjenester</t>
  </si>
  <si>
    <t>6800</t>
  </si>
  <si>
    <t>6820</t>
  </si>
  <si>
    <t>6840</t>
  </si>
  <si>
    <t>Aviser, tidsskrifter, bøker o.l.</t>
  </si>
  <si>
    <t>6860</t>
  </si>
  <si>
    <t>Støtte til utdanning, kurs</t>
  </si>
  <si>
    <t>6900</t>
  </si>
  <si>
    <t>Telekomm./datakomm./telefon/mobil/fax mm</t>
  </si>
  <si>
    <t>6940</t>
  </si>
  <si>
    <t>7100</t>
  </si>
  <si>
    <t>Reise, diett og bilgodtgjørelse</t>
  </si>
  <si>
    <t>7190</t>
  </si>
  <si>
    <t>7300</t>
  </si>
  <si>
    <t>Annonse og reklamekostnad</t>
  </si>
  <si>
    <t>7350</t>
  </si>
  <si>
    <t>Representasjon, middag mv</t>
  </si>
  <si>
    <t>7400</t>
  </si>
  <si>
    <t>Kontingenter og medlemsavgifter (FKF)</t>
  </si>
  <si>
    <t>Gave, blomster mv</t>
  </si>
  <si>
    <t>7500</t>
  </si>
  <si>
    <t>Forsikringspremie</t>
  </si>
  <si>
    <t>7630</t>
  </si>
  <si>
    <t>Aktivitetsavgifter mm.</t>
  </si>
  <si>
    <t>7700</t>
  </si>
  <si>
    <t>Møte, kurs, oppdat./ mesterskapdeltakelse</t>
  </si>
  <si>
    <t>7725</t>
  </si>
  <si>
    <t>Reisefordeling</t>
  </si>
  <si>
    <t>7770</t>
  </si>
  <si>
    <t>Varekostnad</t>
  </si>
  <si>
    <t>Lønnskostnad</t>
  </si>
  <si>
    <t>Avskr. på varige driftsmidler</t>
  </si>
  <si>
    <t>Annen driftskostnad</t>
  </si>
  <si>
    <t>Salgsinntekt</t>
  </si>
  <si>
    <t>Ubenyttet avsetning</t>
  </si>
  <si>
    <t>Annen driftsinntekt</t>
  </si>
  <si>
    <t>Fellesutstillingen</t>
  </si>
  <si>
    <t>ÅRSRESULTAT, OVERSKUDD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</si>
</sst>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/dd/yy"/>
    <numFmt numFmtId="167" formatCode="dd/mm/yy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3" fontId="1" fillId="0" borderId="0" xfId="16" applyFont="1" applyAlignment="1">
      <alignment/>
    </xf>
    <xf numFmtId="49" fontId="1" fillId="0" borderId="0" xfId="16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43" fontId="2" fillId="0" borderId="0" xfId="16" applyFont="1" applyAlignment="1">
      <alignment horizontal="left"/>
    </xf>
    <xf numFmtId="165" fontId="2" fillId="0" borderId="0" xfId="16" applyNumberFormat="1" applyFont="1" applyAlignment="1">
      <alignment horizontal="left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left"/>
    </xf>
    <xf numFmtId="43" fontId="3" fillId="0" borderId="0" xfId="16" applyFont="1" applyAlignment="1">
      <alignment horizontal="right"/>
    </xf>
    <xf numFmtId="49" fontId="4" fillId="0" borderId="0" xfId="16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165" fontId="0" fillId="0" borderId="0" xfId="16" applyNumberFormat="1" applyFont="1" applyAlignment="1">
      <alignment/>
    </xf>
    <xf numFmtId="165" fontId="0" fillId="0" borderId="0" xfId="16" applyNumberFormat="1" applyAlignment="1">
      <alignment/>
    </xf>
    <xf numFmtId="165" fontId="0" fillId="0" borderId="1" xfId="16" applyNumberFormat="1" applyBorder="1" applyAlignment="1">
      <alignment/>
    </xf>
    <xf numFmtId="43" fontId="0" fillId="0" borderId="0" xfId="16" applyAlignment="1">
      <alignment/>
    </xf>
    <xf numFmtId="41" fontId="0" fillId="0" borderId="0" xfId="16" applyNumberFormat="1" applyAlignment="1">
      <alignment/>
    </xf>
    <xf numFmtId="41" fontId="0" fillId="0" borderId="0" xfId="0" applyNumberFormat="1" applyAlignment="1">
      <alignment/>
    </xf>
    <xf numFmtId="165" fontId="0" fillId="0" borderId="2" xfId="16" applyNumberFormat="1" applyBorder="1" applyAlignment="1">
      <alignment/>
    </xf>
    <xf numFmtId="41" fontId="0" fillId="0" borderId="1" xfId="16" applyNumberFormat="1" applyBorder="1" applyAlignment="1">
      <alignment/>
    </xf>
    <xf numFmtId="41" fontId="2" fillId="0" borderId="0" xfId="16" applyNumberFormat="1" applyFont="1" applyAlignment="1">
      <alignment horizontal="left"/>
    </xf>
    <xf numFmtId="41" fontId="0" fillId="0" borderId="0" xfId="0" applyNumberFormat="1" applyAlignment="1">
      <alignment horizontal="left"/>
    </xf>
    <xf numFmtId="165" fontId="0" fillId="0" borderId="0" xfId="16" applyNumberFormat="1" applyBorder="1" applyAlignment="1">
      <alignment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165" fontId="1" fillId="0" borderId="0" xfId="16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65" fontId="2" fillId="0" borderId="0" xfId="16" applyNumberFormat="1" applyFont="1" applyAlignment="1">
      <alignment horizontal="center"/>
    </xf>
    <xf numFmtId="0" fontId="8" fillId="0" borderId="0" xfId="0" applyFont="1" applyAlignment="1">
      <alignment/>
    </xf>
    <xf numFmtId="165" fontId="8" fillId="0" borderId="0" xfId="16" applyNumberFormat="1" applyFont="1" applyAlignment="1">
      <alignment/>
    </xf>
    <xf numFmtId="165" fontId="0" fillId="0" borderId="0" xfId="16" applyNumberFormat="1" applyFont="1" applyAlignment="1">
      <alignment vertical="top"/>
    </xf>
    <xf numFmtId="41" fontId="0" fillId="0" borderId="0" xfId="16" applyNumberFormat="1" applyBorder="1" applyAlignment="1">
      <alignment/>
    </xf>
    <xf numFmtId="2" fontId="0" fillId="0" borderId="0" xfId="0" applyNumberFormat="1" applyAlignment="1">
      <alignment/>
    </xf>
    <xf numFmtId="43" fontId="0" fillId="0" borderId="0" xfId="0" applyNumberFormat="1" applyAlignment="1">
      <alignment/>
    </xf>
    <xf numFmtId="41" fontId="5" fillId="0" borderId="0" xfId="16" applyNumberFormat="1" applyFont="1" applyAlignment="1">
      <alignment horizontal="right"/>
    </xf>
    <xf numFmtId="43" fontId="8" fillId="0" borderId="0" xfId="16" applyFont="1" applyAlignment="1">
      <alignment/>
    </xf>
    <xf numFmtId="1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16" applyNumberFormat="1" applyFont="1" applyBorder="1" applyAlignment="1">
      <alignment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165" fontId="8" fillId="0" borderId="2" xfId="16" applyNumberFormat="1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Normal="90" zoomScaleSheetLayoutView="100" workbookViewId="0" topLeftCell="A1">
      <pane xSplit="3" ySplit="1" topLeftCell="D38" activePane="bottomRight" state="frozen"/>
      <selection pane="topLeft" activeCell="B76" sqref="B76"/>
      <selection pane="topRight" activeCell="B76" sqref="B76"/>
      <selection pane="bottomLeft" activeCell="B76" sqref="B76"/>
      <selection pane="bottomRight" activeCell="J71" sqref="J71"/>
    </sheetView>
  </sheetViews>
  <sheetFormatPr defaultColWidth="11.421875" defaultRowHeight="12.75"/>
  <cols>
    <col min="1" max="1" width="7.00390625" style="0" bestFit="1" customWidth="1"/>
    <col min="2" max="2" width="5.8515625" style="43" bestFit="1" customWidth="1"/>
    <col min="3" max="3" width="40.140625" style="0" customWidth="1"/>
    <col min="4" max="4" width="11.8515625" style="17" bestFit="1" customWidth="1"/>
    <col min="5" max="5" width="13.7109375" style="17" customWidth="1"/>
    <col min="6" max="6" width="11.8515625" style="17" bestFit="1" customWidth="1"/>
    <col min="7" max="7" width="13.7109375" style="17" customWidth="1"/>
    <col min="8" max="8" width="13.28125" style="0" customWidth="1"/>
    <col min="9" max="9" width="11.00390625" style="0" customWidth="1"/>
    <col min="10" max="16384" width="9.140625" style="0" customWidth="1"/>
  </cols>
  <sheetData>
    <row r="1" spans="2:7" s="29" customFormat="1" ht="18">
      <c r="B1" s="42"/>
      <c r="C1" s="29" t="s">
        <v>15</v>
      </c>
      <c r="D1" s="30"/>
      <c r="E1" s="30">
        <v>2008</v>
      </c>
      <c r="F1" s="30"/>
      <c r="G1" s="30">
        <v>2007</v>
      </c>
    </row>
    <row r="2" spans="2:8" s="34" customFormat="1" ht="12.75">
      <c r="B2" s="43"/>
      <c r="C2" s="34" t="s">
        <v>16</v>
      </c>
      <c r="D2" s="35"/>
      <c r="E2" s="35"/>
      <c r="F2" s="35"/>
      <c r="G2" s="35"/>
      <c r="H2" s="41"/>
    </row>
    <row r="4" spans="2:8" ht="12.75">
      <c r="B4" s="6" t="s">
        <v>2</v>
      </c>
      <c r="C4" t="s">
        <v>76</v>
      </c>
      <c r="D4" s="17">
        <v>-895</v>
      </c>
      <c r="F4" s="17">
        <v>-3570</v>
      </c>
      <c r="H4" s="19"/>
    </row>
    <row r="5" spans="2:8" ht="12.75">
      <c r="B5" s="6" t="s">
        <v>77</v>
      </c>
      <c r="C5" t="s">
        <v>78</v>
      </c>
      <c r="D5" s="17">
        <v>-12900</v>
      </c>
      <c r="F5" s="26">
        <v>-13500</v>
      </c>
      <c r="H5" s="19"/>
    </row>
    <row r="6" spans="2:8" ht="12.75">
      <c r="B6" s="6" t="s">
        <v>79</v>
      </c>
      <c r="C6" t="s">
        <v>80</v>
      </c>
      <c r="D6" s="17">
        <v>-227425</v>
      </c>
      <c r="H6" s="19"/>
    </row>
    <row r="7" spans="2:8" ht="12.75">
      <c r="B7" s="6" t="s">
        <v>81</v>
      </c>
      <c r="C7" t="s">
        <v>82</v>
      </c>
      <c r="D7" s="17">
        <v>-20100</v>
      </c>
      <c r="F7" s="17">
        <v>-12550</v>
      </c>
      <c r="H7" s="19"/>
    </row>
    <row r="8" spans="2:8" ht="12.75">
      <c r="B8" s="6" t="s">
        <v>83</v>
      </c>
      <c r="C8" t="s">
        <v>84</v>
      </c>
      <c r="D8" s="22">
        <v>-41320</v>
      </c>
      <c r="F8" s="22">
        <v>-21340</v>
      </c>
      <c r="G8" s="26"/>
      <c r="H8" s="19"/>
    </row>
    <row r="9" spans="1:8" s="34" customFormat="1" ht="12.75">
      <c r="A9" t="s">
        <v>21</v>
      </c>
      <c r="B9" s="44"/>
      <c r="C9" s="34" t="s">
        <v>148</v>
      </c>
      <c r="D9" s="35"/>
      <c r="E9" s="45">
        <f>SUM(D4:D8)</f>
        <v>-302640</v>
      </c>
      <c r="F9" s="35"/>
      <c r="G9" s="45">
        <f>SUM(F4:F8)</f>
        <v>-50960</v>
      </c>
      <c r="H9" s="41"/>
    </row>
    <row r="10" spans="2:8" ht="12.75">
      <c r="B10" s="6" t="s">
        <v>65</v>
      </c>
      <c r="C10" t="s">
        <v>3</v>
      </c>
      <c r="D10" s="17">
        <v>-514500</v>
      </c>
      <c r="F10" s="17">
        <v>-528900</v>
      </c>
      <c r="H10" s="19"/>
    </row>
    <row r="11" spans="2:8" ht="12.75">
      <c r="B11" s="6" t="s">
        <v>66</v>
      </c>
      <c r="C11" t="s">
        <v>67</v>
      </c>
      <c r="D11" s="17">
        <v>-5400</v>
      </c>
      <c r="H11" s="19"/>
    </row>
    <row r="12" spans="2:8" ht="12.75">
      <c r="B12" s="6" t="s">
        <v>68</v>
      </c>
      <c r="C12" t="s">
        <v>69</v>
      </c>
      <c r="D12" s="17">
        <v>-17800</v>
      </c>
      <c r="F12" s="17">
        <v>-12000</v>
      </c>
      <c r="H12" s="19"/>
    </row>
    <row r="13" spans="2:8" ht="12.75">
      <c r="B13" s="6" t="s">
        <v>70</v>
      </c>
      <c r="C13" t="s">
        <v>71</v>
      </c>
      <c r="D13" s="17">
        <v>-300</v>
      </c>
      <c r="H13" s="19"/>
    </row>
    <row r="14" spans="2:8" ht="12.75">
      <c r="B14" s="6" t="s">
        <v>72</v>
      </c>
      <c r="C14" t="s">
        <v>73</v>
      </c>
      <c r="D14" s="22">
        <v>-8800</v>
      </c>
      <c r="F14" s="22">
        <v>-4600</v>
      </c>
      <c r="H14" s="19"/>
    </row>
    <row r="15" spans="1:8" s="34" customFormat="1" ht="12.75">
      <c r="A15" s="15" t="s">
        <v>19</v>
      </c>
      <c r="B15" s="44"/>
      <c r="C15" s="34" t="s">
        <v>20</v>
      </c>
      <c r="D15" s="35"/>
      <c r="E15" s="35">
        <f>SUM(D10:D14)</f>
        <v>-546800</v>
      </c>
      <c r="F15" s="35"/>
      <c r="G15" s="35">
        <f>SUM(F10:F14)</f>
        <v>-545500</v>
      </c>
      <c r="H15" s="41"/>
    </row>
    <row r="16" spans="2:8" ht="12.75">
      <c r="B16" s="6">
        <v>3980</v>
      </c>
      <c r="C16" t="s">
        <v>149</v>
      </c>
      <c r="E16" s="26"/>
      <c r="F16" s="26">
        <v>-375</v>
      </c>
      <c r="H16" s="19"/>
    </row>
    <row r="17" spans="2:8" ht="12.75">
      <c r="B17" s="6" t="s">
        <v>74</v>
      </c>
      <c r="C17" t="s">
        <v>75</v>
      </c>
      <c r="D17" s="22">
        <v>-244.5</v>
      </c>
      <c r="F17" s="22">
        <v>-34430</v>
      </c>
      <c r="H17" s="19"/>
    </row>
    <row r="18" spans="2:8" s="34" customFormat="1" ht="12.75">
      <c r="B18" s="46"/>
      <c r="C18" s="34" t="s">
        <v>150</v>
      </c>
      <c r="D18" s="35"/>
      <c r="E18" s="48">
        <f>D17</f>
        <v>-244.5</v>
      </c>
      <c r="F18" s="35"/>
      <c r="G18" s="48">
        <f>SUM(F16:F17)</f>
        <v>-34805</v>
      </c>
      <c r="H18" s="41"/>
    </row>
    <row r="19" spans="2:8" s="34" customFormat="1" ht="12.75">
      <c r="B19" s="46"/>
      <c r="D19" s="35"/>
      <c r="E19" s="35"/>
      <c r="F19" s="35"/>
      <c r="G19" s="45"/>
      <c r="H19" s="41"/>
    </row>
    <row r="20" spans="2:8" s="34" customFormat="1" ht="12.75">
      <c r="B20" s="43"/>
      <c r="C20" s="34" t="s">
        <v>22</v>
      </c>
      <c r="D20" s="35"/>
      <c r="E20" s="35">
        <f>SUM(E9,E15,E18)</f>
        <v>-849684.5</v>
      </c>
      <c r="F20" s="35"/>
      <c r="G20" s="35">
        <f>SUM(G9,G15,F17,F16)</f>
        <v>-631265</v>
      </c>
      <c r="H20" s="41"/>
    </row>
    <row r="21" spans="2:7" s="31" customFormat="1" ht="11.25" customHeight="1">
      <c r="B21" s="43"/>
      <c r="D21" s="33"/>
      <c r="E21" s="33"/>
      <c r="F21" s="33"/>
      <c r="G21" s="33"/>
    </row>
    <row r="22" spans="2:7" s="31" customFormat="1" ht="11.25" customHeight="1">
      <c r="B22" s="43"/>
      <c r="D22" s="33"/>
      <c r="E22" s="33"/>
      <c r="F22" s="33"/>
      <c r="G22" s="33"/>
    </row>
    <row r="24" spans="2:7" s="34" customFormat="1" ht="12.75">
      <c r="B24" s="43"/>
      <c r="C24" s="34" t="s">
        <v>23</v>
      </c>
      <c r="D24" s="35"/>
      <c r="E24" s="35"/>
      <c r="F24" s="35"/>
      <c r="G24" s="35"/>
    </row>
    <row r="25" spans="2:6" ht="12.75">
      <c r="B25" s="6" t="s">
        <v>86</v>
      </c>
      <c r="C25" s="32" t="s">
        <v>87</v>
      </c>
      <c r="D25" s="17">
        <v>12047.2</v>
      </c>
      <c r="F25" s="17">
        <v>0</v>
      </c>
    </row>
    <row r="26" spans="2:6" ht="12.75">
      <c r="B26" s="6" t="s">
        <v>88</v>
      </c>
      <c r="C26" s="32" t="s">
        <v>10</v>
      </c>
      <c r="D26" s="17">
        <v>114878</v>
      </c>
      <c r="F26" s="17">
        <v>2775</v>
      </c>
    </row>
    <row r="27" spans="2:6" ht="12.75">
      <c r="B27" s="6" t="s">
        <v>89</v>
      </c>
      <c r="C27" s="32" t="s">
        <v>24</v>
      </c>
      <c r="D27" s="17">
        <v>184363</v>
      </c>
      <c r="F27" s="17">
        <v>180619</v>
      </c>
    </row>
    <row r="28" spans="2:6" ht="12.75">
      <c r="B28" s="6" t="s">
        <v>90</v>
      </c>
      <c r="C28" s="32" t="s">
        <v>28</v>
      </c>
      <c r="D28" s="17">
        <v>4548.38</v>
      </c>
      <c r="F28" s="17">
        <v>4800</v>
      </c>
    </row>
    <row r="29" spans="2:6" ht="12.75">
      <c r="B29" s="6" t="s">
        <v>91</v>
      </c>
      <c r="C29" s="32" t="s">
        <v>25</v>
      </c>
      <c r="D29" s="22">
        <v>22787.4</v>
      </c>
      <c r="F29" s="22">
        <v>14272.4</v>
      </c>
    </row>
    <row r="30" spans="2:7" s="34" customFormat="1" ht="12.75">
      <c r="B30" s="44"/>
      <c r="C30" s="47" t="s">
        <v>144</v>
      </c>
      <c r="D30" s="35"/>
      <c r="E30" s="35">
        <f>SUM(D25:D29)</f>
        <v>338623.98000000004</v>
      </c>
      <c r="F30" s="35"/>
      <c r="G30" s="35">
        <f>SUM(F25:F30)</f>
        <v>202466.4</v>
      </c>
    </row>
    <row r="31" spans="2:6" ht="12.75">
      <c r="B31" s="6" t="s">
        <v>92</v>
      </c>
      <c r="C31" s="32" t="s">
        <v>93</v>
      </c>
      <c r="D31" s="17">
        <v>61490</v>
      </c>
      <c r="F31" s="17">
        <v>63110</v>
      </c>
    </row>
    <row r="32" spans="2:6" ht="12.75">
      <c r="B32" s="6" t="s">
        <v>94</v>
      </c>
      <c r="C32" s="32" t="s">
        <v>95</v>
      </c>
      <c r="D32" s="17">
        <v>7865</v>
      </c>
      <c r="F32" s="17">
        <v>6000</v>
      </c>
    </row>
    <row r="33" spans="2:6" ht="12.75">
      <c r="B33" s="6" t="s">
        <v>96</v>
      </c>
      <c r="C33" s="32" t="s">
        <v>97</v>
      </c>
      <c r="D33" s="17">
        <v>7686</v>
      </c>
      <c r="F33" s="17">
        <v>0</v>
      </c>
    </row>
    <row r="34" spans="2:6" ht="12.75">
      <c r="B34" s="6" t="s">
        <v>98</v>
      </c>
      <c r="C34" s="32" t="s">
        <v>99</v>
      </c>
      <c r="D34" s="17">
        <v>9777.93</v>
      </c>
      <c r="F34" s="17">
        <v>8873</v>
      </c>
    </row>
    <row r="35" spans="2:6" ht="12.75">
      <c r="B35" s="6" t="s">
        <v>100</v>
      </c>
      <c r="C35" s="32" t="s">
        <v>101</v>
      </c>
      <c r="D35" s="17">
        <v>1082</v>
      </c>
      <c r="F35" s="17">
        <v>846</v>
      </c>
    </row>
    <row r="36" spans="2:6" ht="12.75">
      <c r="B36" s="6" t="s">
        <v>102</v>
      </c>
      <c r="C36" s="32" t="s">
        <v>103</v>
      </c>
      <c r="D36" s="17">
        <v>242</v>
      </c>
      <c r="F36" s="17">
        <v>0</v>
      </c>
    </row>
    <row r="37" spans="2:6" ht="12.75">
      <c r="B37" s="6" t="s">
        <v>104</v>
      </c>
      <c r="C37" s="32" t="s">
        <v>105</v>
      </c>
      <c r="D37" s="17">
        <v>1717</v>
      </c>
      <c r="F37" s="17">
        <v>1471.5</v>
      </c>
    </row>
    <row r="38" spans="2:6" ht="12.75">
      <c r="B38" s="6" t="s">
        <v>106</v>
      </c>
      <c r="C38" s="32" t="s">
        <v>26</v>
      </c>
      <c r="D38" s="22">
        <v>3754</v>
      </c>
      <c r="F38" s="22">
        <v>377</v>
      </c>
    </row>
    <row r="39" spans="2:7" s="34" customFormat="1" ht="12.75">
      <c r="B39" s="44"/>
      <c r="C39" s="47" t="s">
        <v>145</v>
      </c>
      <c r="D39" s="35"/>
      <c r="E39" s="35">
        <v>93613.93</v>
      </c>
      <c r="F39" s="35"/>
      <c r="G39" s="35">
        <f>SUM(F31:F38)</f>
        <v>80677.5</v>
      </c>
    </row>
    <row r="40" spans="2:6" ht="12.75">
      <c r="B40" s="6" t="s">
        <v>107</v>
      </c>
      <c r="C40" s="32" t="s">
        <v>108</v>
      </c>
      <c r="D40" s="22">
        <v>6622.5</v>
      </c>
      <c r="F40" s="22">
        <v>8134.5</v>
      </c>
    </row>
    <row r="41" spans="2:7" s="34" customFormat="1" ht="12.75">
      <c r="B41" s="44"/>
      <c r="C41" s="47" t="s">
        <v>146</v>
      </c>
      <c r="D41" s="35"/>
      <c r="E41" s="35">
        <v>6622.5</v>
      </c>
      <c r="F41" s="35"/>
      <c r="G41" s="35">
        <f>SUM(F40)</f>
        <v>8134.5</v>
      </c>
    </row>
    <row r="42" spans="2:6" ht="12.75">
      <c r="B42" s="6" t="s">
        <v>109</v>
      </c>
      <c r="C42" s="32" t="s">
        <v>110</v>
      </c>
      <c r="D42" s="17">
        <v>129.5</v>
      </c>
      <c r="F42" s="17">
        <v>14428.95</v>
      </c>
    </row>
    <row r="43" spans="2:6" ht="12.75">
      <c r="B43" s="6" t="s">
        <v>111</v>
      </c>
      <c r="C43" s="32" t="s">
        <v>52</v>
      </c>
      <c r="D43" s="17">
        <v>3593.5</v>
      </c>
      <c r="F43" s="17">
        <v>0</v>
      </c>
    </row>
    <row r="44" spans="2:6" ht="12.75">
      <c r="B44" s="6" t="s">
        <v>112</v>
      </c>
      <c r="C44" s="32" t="s">
        <v>113</v>
      </c>
      <c r="D44" s="17">
        <v>0</v>
      </c>
      <c r="F44" s="17">
        <v>1093.75</v>
      </c>
    </row>
    <row r="45" spans="2:6" ht="12.75">
      <c r="B45" s="6" t="s">
        <v>114</v>
      </c>
      <c r="C45" s="32" t="s">
        <v>115</v>
      </c>
      <c r="D45" s="17">
        <v>16000</v>
      </c>
      <c r="F45" s="17">
        <v>69523</v>
      </c>
    </row>
    <row r="46" spans="2:6" ht="12.75">
      <c r="B46" s="6" t="s">
        <v>116</v>
      </c>
      <c r="C46" s="32" t="s">
        <v>27</v>
      </c>
      <c r="D46" s="17">
        <v>4007</v>
      </c>
      <c r="F46" s="17">
        <v>7750.95</v>
      </c>
    </row>
    <row r="47" spans="2:6" ht="12.75">
      <c r="B47" s="6" t="s">
        <v>117</v>
      </c>
      <c r="C47" s="32" t="s">
        <v>29</v>
      </c>
      <c r="D47" s="17">
        <v>16525.5</v>
      </c>
      <c r="F47" s="17">
        <v>0</v>
      </c>
    </row>
    <row r="48" spans="2:6" ht="12.75">
      <c r="B48" s="6" t="s">
        <v>118</v>
      </c>
      <c r="C48" s="32" t="s">
        <v>119</v>
      </c>
      <c r="D48" s="17">
        <v>889</v>
      </c>
      <c r="F48" s="17">
        <v>0</v>
      </c>
    </row>
    <row r="49" spans="2:6" ht="12.75">
      <c r="B49" s="6" t="s">
        <v>120</v>
      </c>
      <c r="C49" s="32" t="s">
        <v>121</v>
      </c>
      <c r="D49" s="17">
        <v>9000</v>
      </c>
      <c r="F49" s="17">
        <v>0</v>
      </c>
    </row>
    <row r="50" spans="2:6" ht="12.75">
      <c r="B50" s="6" t="s">
        <v>122</v>
      </c>
      <c r="C50" s="32" t="s">
        <v>123</v>
      </c>
      <c r="D50" s="17">
        <v>41492.55</v>
      </c>
      <c r="F50" s="17">
        <v>26245.6</v>
      </c>
    </row>
    <row r="51" spans="2:6" ht="12.75">
      <c r="B51" s="6" t="s">
        <v>124</v>
      </c>
      <c r="C51" s="32" t="s">
        <v>30</v>
      </c>
      <c r="D51" s="17">
        <v>10264</v>
      </c>
      <c r="F51" s="17">
        <v>11867</v>
      </c>
    </row>
    <row r="52" spans="2:6" ht="12.75">
      <c r="B52" s="6" t="s">
        <v>125</v>
      </c>
      <c r="C52" s="32" t="s">
        <v>126</v>
      </c>
      <c r="D52" s="17">
        <v>147321.19</v>
      </c>
      <c r="F52" s="17">
        <v>32312.5</v>
      </c>
    </row>
    <row r="53" spans="2:6" ht="12.75">
      <c r="B53" s="6" t="s">
        <v>127</v>
      </c>
      <c r="C53" s="32" t="s">
        <v>31</v>
      </c>
      <c r="D53" s="17">
        <v>12367</v>
      </c>
      <c r="F53" s="17">
        <v>4079</v>
      </c>
    </row>
    <row r="54" spans="2:6" ht="12.75">
      <c r="B54" s="6" t="s">
        <v>128</v>
      </c>
      <c r="C54" s="32" t="s">
        <v>129</v>
      </c>
      <c r="D54" s="17">
        <v>300</v>
      </c>
      <c r="F54" s="17">
        <v>937.5</v>
      </c>
    </row>
    <row r="55" spans="2:6" ht="12.75">
      <c r="B55" s="6" t="s">
        <v>130</v>
      </c>
      <c r="C55" s="32" t="s">
        <v>131</v>
      </c>
      <c r="D55" s="17">
        <v>30422</v>
      </c>
      <c r="F55" s="17">
        <v>0</v>
      </c>
    </row>
    <row r="56" spans="2:6" ht="12.75">
      <c r="B56" s="6" t="s">
        <v>132</v>
      </c>
      <c r="C56" s="32" t="s">
        <v>133</v>
      </c>
      <c r="D56" s="17">
        <v>18408</v>
      </c>
      <c r="F56" s="17">
        <v>0</v>
      </c>
    </row>
    <row r="57" spans="2:6" ht="12.75">
      <c r="B57" s="6" t="s">
        <v>11</v>
      </c>
      <c r="C57" s="32" t="s">
        <v>134</v>
      </c>
      <c r="D57" s="17">
        <v>17526.5</v>
      </c>
      <c r="F57" s="17">
        <v>28984</v>
      </c>
    </row>
    <row r="58" spans="2:6" ht="12.75">
      <c r="B58" s="6" t="s">
        <v>135</v>
      </c>
      <c r="C58" s="32" t="s">
        <v>136</v>
      </c>
      <c r="D58" s="17">
        <v>1511</v>
      </c>
      <c r="F58" s="17">
        <v>1511</v>
      </c>
    </row>
    <row r="59" spans="2:6" ht="12.75">
      <c r="B59" s="6" t="s">
        <v>137</v>
      </c>
      <c r="C59" s="32" t="s">
        <v>138</v>
      </c>
      <c r="D59" s="17">
        <v>28845</v>
      </c>
      <c r="F59" s="17">
        <v>0</v>
      </c>
    </row>
    <row r="60" spans="2:6" ht="12.75">
      <c r="B60" s="6" t="s">
        <v>139</v>
      </c>
      <c r="C60" s="32" t="s">
        <v>140</v>
      </c>
      <c r="D60" s="17">
        <v>12787.35</v>
      </c>
      <c r="F60" s="17">
        <v>135172</v>
      </c>
    </row>
    <row r="61" spans="2:4" ht="12.75">
      <c r="B61" s="6" t="s">
        <v>141</v>
      </c>
      <c r="C61" s="32" t="s">
        <v>142</v>
      </c>
      <c r="D61" s="17">
        <v>0</v>
      </c>
    </row>
    <row r="62" spans="2:6" ht="12.75">
      <c r="B62" s="6" t="s">
        <v>143</v>
      </c>
      <c r="C62" s="32" t="s">
        <v>32</v>
      </c>
      <c r="D62" s="22">
        <v>599.5</v>
      </c>
      <c r="F62" s="22">
        <v>537.29</v>
      </c>
    </row>
    <row r="63" spans="2:7" s="34" customFormat="1" ht="12.75">
      <c r="B63" s="44"/>
      <c r="C63" s="47" t="s">
        <v>147</v>
      </c>
      <c r="D63" s="35"/>
      <c r="E63" s="48">
        <v>371988.59</v>
      </c>
      <c r="F63" s="35"/>
      <c r="G63" s="48">
        <f>SUM(F42:F62)</f>
        <v>334442.54</v>
      </c>
    </row>
    <row r="65" spans="2:7" s="34" customFormat="1" ht="12.75">
      <c r="B65" s="43"/>
      <c r="C65" s="34" t="s">
        <v>33</v>
      </c>
      <c r="D65" s="35"/>
      <c r="E65" s="48">
        <f>SUM(E25:E64)</f>
        <v>810849</v>
      </c>
      <c r="F65" s="35"/>
      <c r="G65" s="48">
        <f>SUM(G25:G64)</f>
        <v>625720.94</v>
      </c>
    </row>
    <row r="66" spans="2:7" s="34" customFormat="1" ht="12.75">
      <c r="B66" s="43"/>
      <c r="D66" s="35"/>
      <c r="E66" s="35"/>
      <c r="F66" s="35"/>
      <c r="G66" s="35"/>
    </row>
    <row r="67" spans="2:7" s="34" customFormat="1" ht="12.75">
      <c r="B67" s="43"/>
      <c r="C67" s="34" t="s">
        <v>34</v>
      </c>
      <c r="D67" s="35"/>
      <c r="E67" s="35">
        <f>E20+E65</f>
        <v>-38835.5</v>
      </c>
      <c r="F67" s="35"/>
      <c r="G67" s="35">
        <f>G20+G65</f>
        <v>-5544.060000000056</v>
      </c>
    </row>
    <row r="69" spans="2:7" s="34" customFormat="1" ht="12.75">
      <c r="B69" s="43"/>
      <c r="C69" s="34" t="s">
        <v>35</v>
      </c>
      <c r="D69" s="35"/>
      <c r="E69" s="35"/>
      <c r="F69" s="35"/>
      <c r="G69" s="35"/>
    </row>
    <row r="70" spans="2:6" ht="12.75">
      <c r="B70" s="43">
        <v>8050</v>
      </c>
      <c r="C70" t="s">
        <v>36</v>
      </c>
      <c r="D70" s="17">
        <v>-34265.78</v>
      </c>
      <c r="F70" s="17">
        <v>-20677.5</v>
      </c>
    </row>
    <row r="71" spans="2:6" ht="12.75">
      <c r="B71" s="43">
        <v>8070</v>
      </c>
      <c r="C71" t="s">
        <v>37</v>
      </c>
      <c r="F71" s="17">
        <v>-9840.29</v>
      </c>
    </row>
    <row r="72" spans="2:6" ht="12.75">
      <c r="B72" s="43">
        <v>8190</v>
      </c>
      <c r="C72" t="s">
        <v>85</v>
      </c>
      <c r="D72" s="22">
        <v>3444.15</v>
      </c>
      <c r="F72" s="22">
        <v>0</v>
      </c>
    </row>
    <row r="73" spans="2:7" s="34" customFormat="1" ht="12.75">
      <c r="B73" s="43"/>
      <c r="C73" s="34" t="s">
        <v>38</v>
      </c>
      <c r="D73" s="35"/>
      <c r="E73" s="48">
        <f>SUM(D70:D72)</f>
        <v>-30821.629999999997</v>
      </c>
      <c r="F73" s="35"/>
      <c r="G73" s="48">
        <f>SUM(F70:F72)</f>
        <v>-30517.79</v>
      </c>
    </row>
    <row r="75" spans="2:7" s="34" customFormat="1" ht="12.75">
      <c r="B75" s="43"/>
      <c r="C75" s="34" t="s">
        <v>152</v>
      </c>
      <c r="D75" s="35"/>
      <c r="E75" s="35">
        <f>E67+E73</f>
        <v>-69657.13</v>
      </c>
      <c r="F75" s="35"/>
      <c r="G75" s="35">
        <f>G67+G73</f>
        <v>-36061.85000000006</v>
      </c>
    </row>
    <row r="76" ht="12.75">
      <c r="H76" s="39"/>
    </row>
    <row r="77" ht="12.75">
      <c r="H77" s="38"/>
    </row>
  </sheetData>
  <printOptions gridLines="1" horizontalCentered="1"/>
  <pageMargins left="0.5511811023622047" right="0.5511811023622047" top="1.1811023622047245" bottom="0.7874015748031497" header="0.4330708661417323" footer="0.5118110236220472"/>
  <pageSetup fitToHeight="0" orientation="portrait" paperSize="9" scale="82" r:id="rId1"/>
  <headerFooter alignWithMargins="0">
    <oddHeader>&amp;L&amp;"Arial Narrow,Halvfet"&amp;12NORSK IRSKSETTERKLUBB&amp;C&amp;"Arial,Halvfet"&amp;12
&amp;14RESULTAT 2008</oddHeader>
    <oddFooter>&amp;R&amp;D, side &amp;P.</oddFooter>
  </headerFooter>
  <rowBreaks count="1" manualBreakCount="1">
    <brk id="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Normal="90" zoomScaleSheetLayoutView="100" workbookViewId="0" topLeftCell="A1">
      <selection activeCell="B50" sqref="B50"/>
    </sheetView>
  </sheetViews>
  <sheetFormatPr defaultColWidth="11.421875" defaultRowHeight="12.75"/>
  <cols>
    <col min="1" max="1" width="6.28125" style="6" customWidth="1"/>
    <col min="2" max="2" width="35.28125" style="0" customWidth="1"/>
    <col min="3" max="3" width="9.8515625" style="19" customWidth="1"/>
    <col min="4" max="4" width="16.28125" style="17" customWidth="1"/>
    <col min="5" max="5" width="9.8515625" style="19" customWidth="1"/>
    <col min="6" max="6" width="16.28125" style="17" customWidth="1"/>
    <col min="7" max="7" width="3.28125" style="0" customWidth="1"/>
    <col min="8" max="8" width="9.140625" style="0" customWidth="1"/>
    <col min="9" max="9" width="10.57421875" style="0" bestFit="1" customWidth="1"/>
    <col min="10" max="16384" width="9.140625" style="0" customWidth="1"/>
  </cols>
  <sheetData>
    <row r="1" spans="1:7" s="2" customFormat="1" ht="18">
      <c r="A1" s="1"/>
      <c r="B1" s="2" t="s">
        <v>44</v>
      </c>
      <c r="C1" s="3"/>
      <c r="D1" s="4" t="s">
        <v>45</v>
      </c>
      <c r="E1" s="3"/>
      <c r="F1" s="4" t="s">
        <v>40</v>
      </c>
      <c r="G1" s="5"/>
    </row>
    <row r="3" spans="1:6" s="10" customFormat="1" ht="15.75">
      <c r="A3" s="6"/>
      <c r="B3" s="7" t="s">
        <v>0</v>
      </c>
      <c r="C3" s="8"/>
      <c r="D3" s="9"/>
      <c r="E3" s="8"/>
      <c r="F3" s="9"/>
    </row>
    <row r="4" spans="1:6" s="14" customFormat="1" ht="12.75">
      <c r="A4" s="6"/>
      <c r="B4" s="11"/>
      <c r="C4" s="12" t="s">
        <v>1</v>
      </c>
      <c r="D4" s="13"/>
      <c r="E4" s="12" t="s">
        <v>1</v>
      </c>
      <c r="F4" s="13"/>
    </row>
    <row r="5" spans="1:6" s="15" customFormat="1" ht="12.75">
      <c r="A5" s="6">
        <v>3900</v>
      </c>
      <c r="B5" s="15" t="s">
        <v>3</v>
      </c>
      <c r="C5" s="36">
        <v>1286</v>
      </c>
      <c r="D5" s="16">
        <v>-514500</v>
      </c>
      <c r="E5" s="36">
        <v>1559</v>
      </c>
      <c r="F5" s="16">
        <v>-623500</v>
      </c>
    </row>
    <row r="6" spans="1:5" ht="12.75">
      <c r="A6" s="6">
        <v>3902</v>
      </c>
      <c r="B6" t="s">
        <v>4</v>
      </c>
      <c r="C6" s="36">
        <v>27</v>
      </c>
      <c r="D6" s="17">
        <v>-5400</v>
      </c>
      <c r="E6" s="36"/>
    </row>
    <row r="7" spans="1:6" ht="12.75">
      <c r="A7" s="6">
        <v>3903</v>
      </c>
      <c r="B7" t="s">
        <v>17</v>
      </c>
      <c r="C7" s="36">
        <v>89</v>
      </c>
      <c r="D7" s="17">
        <v>-17800</v>
      </c>
      <c r="E7" s="36">
        <f>-F7/200</f>
        <v>60</v>
      </c>
      <c r="F7" s="17">
        <v>-12000</v>
      </c>
    </row>
    <row r="8" spans="1:5" ht="12.75">
      <c r="A8" s="6">
        <v>3904</v>
      </c>
      <c r="B8" t="s">
        <v>64</v>
      </c>
      <c r="C8" s="17">
        <v>3</v>
      </c>
      <c r="D8" s="17">
        <v>-300</v>
      </c>
      <c r="E8" s="36"/>
    </row>
    <row r="9" spans="1:6" ht="12.75">
      <c r="A9" s="6">
        <v>3905</v>
      </c>
      <c r="B9" t="s">
        <v>18</v>
      </c>
      <c r="C9" s="36">
        <v>44</v>
      </c>
      <c r="D9" s="17">
        <v>-8800</v>
      </c>
      <c r="E9" s="36">
        <f>-F9/200</f>
        <v>23</v>
      </c>
      <c r="F9" s="17">
        <v>-4600</v>
      </c>
    </row>
    <row r="10" spans="2:6" ht="13.5" thickBot="1">
      <c r="B10" t="s">
        <v>5</v>
      </c>
      <c r="C10" s="18">
        <f>SUM(C5:C9)</f>
        <v>1449</v>
      </c>
      <c r="D10" s="18">
        <f>SUM(D5:D9)</f>
        <v>-546800</v>
      </c>
      <c r="E10" s="18">
        <f>SUM(E5:E9)</f>
        <v>1642</v>
      </c>
      <c r="F10" s="18">
        <f>SUM(F5:F9)</f>
        <v>-640100</v>
      </c>
    </row>
    <row r="11" ht="13.5" thickTop="1"/>
    <row r="12" spans="1:6" s="10" customFormat="1" ht="15.75">
      <c r="A12" s="6"/>
      <c r="B12" s="7" t="s">
        <v>6</v>
      </c>
      <c r="C12" s="8"/>
      <c r="D12" s="9"/>
      <c r="E12" s="8"/>
      <c r="F12" s="9"/>
    </row>
    <row r="13" spans="2:7" ht="12.75">
      <c r="B13" t="s">
        <v>7</v>
      </c>
      <c r="D13" s="17">
        <v>-26320</v>
      </c>
      <c r="F13" s="17">
        <v>-11340</v>
      </c>
      <c r="G13" s="21"/>
    </row>
    <row r="14" spans="2:7" ht="12.75">
      <c r="B14" t="s">
        <v>42</v>
      </c>
      <c r="D14" s="17">
        <v>0</v>
      </c>
      <c r="F14" s="20">
        <v>-10000</v>
      </c>
      <c r="G14" s="21"/>
    </row>
    <row r="15" spans="2:7" ht="12.75">
      <c r="B15" t="s">
        <v>62</v>
      </c>
      <c r="D15" s="17">
        <v>-10000</v>
      </c>
      <c r="E15" s="26"/>
      <c r="F15" s="20"/>
      <c r="G15" s="21"/>
    </row>
    <row r="16" spans="2:7" ht="12.75">
      <c r="B16" t="s">
        <v>61</v>
      </c>
      <c r="D16" s="26">
        <v>-5000</v>
      </c>
      <c r="E16" s="26"/>
      <c r="F16" s="20"/>
      <c r="G16" s="21"/>
    </row>
    <row r="17" spans="1:7" ht="13.5" thickBot="1">
      <c r="A17" s="6">
        <v>3150</v>
      </c>
      <c r="B17" t="s">
        <v>63</v>
      </c>
      <c r="D17" s="18">
        <f>SUM(D13:D16)</f>
        <v>-41320</v>
      </c>
      <c r="F17" s="23">
        <f>SUM(F13:F16)</f>
        <v>-21340</v>
      </c>
      <c r="G17" s="20"/>
    </row>
    <row r="18" spans="4:7" ht="13.5" thickTop="1">
      <c r="D18" s="20"/>
      <c r="F18" s="20"/>
      <c r="G18" s="21"/>
    </row>
    <row r="19" spans="4:7" ht="12.75">
      <c r="D19" s="20"/>
      <c r="F19" s="20"/>
      <c r="G19" s="21"/>
    </row>
    <row r="20" spans="4:7" ht="12.75">
      <c r="D20" s="20"/>
      <c r="F20" s="20"/>
      <c r="G20" s="21"/>
    </row>
    <row r="21" spans="4:7" ht="12.75">
      <c r="D21" s="20"/>
      <c r="F21" s="20"/>
      <c r="G21" s="21"/>
    </row>
    <row r="22" spans="1:7" s="10" customFormat="1" ht="18">
      <c r="A22" s="6"/>
      <c r="B22" s="2" t="s">
        <v>43</v>
      </c>
      <c r="C22" s="8"/>
      <c r="D22" s="24"/>
      <c r="E22" s="8"/>
      <c r="F22" s="24"/>
      <c r="G22" s="25"/>
    </row>
    <row r="23" spans="4:7" ht="12.75">
      <c r="D23" s="20"/>
      <c r="F23" s="20"/>
      <c r="G23" s="21"/>
    </row>
    <row r="24" spans="1:7" s="10" customFormat="1" ht="15.75">
      <c r="A24" s="6"/>
      <c r="B24" s="7" t="s">
        <v>151</v>
      </c>
      <c r="C24" s="8"/>
      <c r="D24" s="24"/>
      <c r="E24" s="8"/>
      <c r="F24" s="24"/>
      <c r="G24" s="25"/>
    </row>
    <row r="25" spans="3:7" ht="15">
      <c r="C25" s="20"/>
      <c r="D25" s="40" t="s">
        <v>60</v>
      </c>
      <c r="E25" s="20"/>
      <c r="F25" s="40" t="s">
        <v>41</v>
      </c>
      <c r="G25" s="21"/>
    </row>
    <row r="26" spans="1:7" ht="12.75">
      <c r="A26" s="6">
        <v>3175</v>
      </c>
      <c r="B26" t="s">
        <v>8</v>
      </c>
      <c r="C26" s="20"/>
      <c r="D26" s="22">
        <v>-12900</v>
      </c>
      <c r="E26" s="20"/>
      <c r="F26" s="22">
        <v>-13500</v>
      </c>
      <c r="G26" s="21"/>
    </row>
    <row r="27" spans="2:7" ht="12.75">
      <c r="B27" t="s">
        <v>9</v>
      </c>
      <c r="C27" s="20"/>
      <c r="D27" s="20">
        <f>SUM(D26)</f>
        <v>-12900</v>
      </c>
      <c r="E27" s="20"/>
      <c r="F27" s="20">
        <f>SUM(F26:F26)</f>
        <v>-13500</v>
      </c>
      <c r="G27" s="20"/>
    </row>
    <row r="28" spans="3:7" ht="12.75">
      <c r="C28" s="20"/>
      <c r="D28" s="20"/>
      <c r="E28" s="20"/>
      <c r="F28" s="20"/>
      <c r="G28" s="20"/>
    </row>
    <row r="29" spans="1:7" ht="12.75">
      <c r="A29" s="6">
        <v>4005</v>
      </c>
      <c r="B29" t="s">
        <v>10</v>
      </c>
      <c r="D29" s="37">
        <v>2390</v>
      </c>
      <c r="E29" s="20"/>
      <c r="F29" s="20"/>
      <c r="G29" s="20"/>
    </row>
    <row r="30" spans="1:7" ht="12.75">
      <c r="A30" s="6">
        <v>6800</v>
      </c>
      <c r="B30" t="s">
        <v>27</v>
      </c>
      <c r="C30" s="20"/>
      <c r="D30" s="20">
        <v>1076</v>
      </c>
      <c r="E30" s="20"/>
      <c r="F30" s="20"/>
      <c r="G30" s="20"/>
    </row>
    <row r="31" spans="1:7" ht="12.75">
      <c r="A31" s="6">
        <v>7100</v>
      </c>
      <c r="B31" t="s">
        <v>39</v>
      </c>
      <c r="D31" s="20">
        <v>4585</v>
      </c>
      <c r="F31" s="20">
        <v>4345</v>
      </c>
      <c r="G31" s="21"/>
    </row>
    <row r="32" spans="1:7" ht="12.75">
      <c r="A32" s="6">
        <v>7190</v>
      </c>
      <c r="B32" t="s">
        <v>46</v>
      </c>
      <c r="D32" s="37">
        <v>1165</v>
      </c>
      <c r="F32" s="37"/>
      <c r="G32" s="17"/>
    </row>
    <row r="33" spans="1:7" ht="12.75">
      <c r="A33" s="6" t="s">
        <v>11</v>
      </c>
      <c r="B33" t="s">
        <v>12</v>
      </c>
      <c r="D33" s="22">
        <v>1600</v>
      </c>
      <c r="F33" s="22">
        <v>538.5</v>
      </c>
      <c r="G33" s="17"/>
    </row>
    <row r="34" spans="2:9" ht="12.75">
      <c r="B34" t="s">
        <v>13</v>
      </c>
      <c r="C34" s="17"/>
      <c r="D34" s="17">
        <f>SUM(D30:D33)</f>
        <v>8426</v>
      </c>
      <c r="E34" s="17"/>
      <c r="F34" s="17">
        <f>SUM(F29:F33)</f>
        <v>4883.5</v>
      </c>
      <c r="G34" s="26"/>
      <c r="I34" s="27"/>
    </row>
    <row r="35" spans="3:7" ht="12.75">
      <c r="C35" s="17"/>
      <c r="E35" s="17"/>
      <c r="G35" s="26"/>
    </row>
    <row r="36" spans="2:7" ht="13.5" thickBot="1">
      <c r="B36" t="s">
        <v>14</v>
      </c>
      <c r="C36" s="17"/>
      <c r="D36" s="18">
        <f>D27+D34</f>
        <v>-4474</v>
      </c>
      <c r="E36" s="17"/>
      <c r="F36" s="18">
        <f>F27+F34</f>
        <v>-8616.5</v>
      </c>
      <c r="G36" s="26"/>
    </row>
    <row r="37" spans="3:7" ht="13.5" thickTop="1">
      <c r="C37" s="17"/>
      <c r="E37" s="17"/>
      <c r="G37" s="26"/>
    </row>
    <row r="38" spans="3:7" ht="12.75">
      <c r="C38" s="17"/>
      <c r="E38" s="17"/>
      <c r="G38" s="26"/>
    </row>
    <row r="39" spans="1:7" s="10" customFormat="1" ht="15.75">
      <c r="A39" s="6"/>
      <c r="B39" s="7" t="s">
        <v>47</v>
      </c>
      <c r="C39" s="8"/>
      <c r="D39" s="24"/>
      <c r="E39" s="8"/>
      <c r="F39" s="24"/>
      <c r="G39" s="25"/>
    </row>
    <row r="40" spans="1:4" ht="12.75">
      <c r="A40" s="6">
        <v>3120</v>
      </c>
      <c r="B40" t="s">
        <v>48</v>
      </c>
      <c r="C40" s="17"/>
      <c r="D40" s="17">
        <v>-227425</v>
      </c>
    </row>
    <row r="41" spans="1:4" ht="12.75">
      <c r="A41" s="6">
        <v>3150</v>
      </c>
      <c r="B41" t="s">
        <v>49</v>
      </c>
      <c r="C41" s="17"/>
      <c r="D41" s="17">
        <v>-4000</v>
      </c>
    </row>
    <row r="42" spans="1:4" ht="12.75">
      <c r="A42" s="6">
        <v>3990</v>
      </c>
      <c r="B42" t="s">
        <v>50</v>
      </c>
      <c r="C42" s="17"/>
      <c r="D42" s="17">
        <v>-160.5</v>
      </c>
    </row>
    <row r="43" spans="1:4" ht="12.75">
      <c r="A43" s="6">
        <v>8050</v>
      </c>
      <c r="B43" t="s">
        <v>36</v>
      </c>
      <c r="C43" s="17"/>
      <c r="D43" s="22">
        <v>-562.82</v>
      </c>
    </row>
    <row r="44" spans="2:5" ht="12.75">
      <c r="B44" t="s">
        <v>9</v>
      </c>
      <c r="C44" s="17"/>
      <c r="D44" s="17">
        <f>SUM(D40:D43)</f>
        <v>-232148.32</v>
      </c>
      <c r="E44" s="17"/>
    </row>
    <row r="45" spans="3:5" ht="12.75">
      <c r="C45" s="17"/>
      <c r="E45" s="17"/>
    </row>
    <row r="46" spans="1:4" ht="12.75">
      <c r="A46" s="6">
        <v>4000</v>
      </c>
      <c r="B46" t="s">
        <v>51</v>
      </c>
      <c r="C46" s="17"/>
      <c r="D46" s="17">
        <v>8222.2</v>
      </c>
    </row>
    <row r="47" spans="1:4" ht="12.75">
      <c r="A47" s="6">
        <v>4005</v>
      </c>
      <c r="B47" t="s">
        <v>10</v>
      </c>
      <c r="C47" s="17"/>
      <c r="D47" s="17">
        <v>112488</v>
      </c>
    </row>
    <row r="48" spans="1:4" ht="12.75">
      <c r="A48" s="6">
        <v>6590</v>
      </c>
      <c r="B48" t="s">
        <v>52</v>
      </c>
      <c r="C48" s="17"/>
      <c r="D48" s="17">
        <v>1150</v>
      </c>
    </row>
    <row r="49" spans="1:4" ht="12.75">
      <c r="A49" s="6">
        <v>6800</v>
      </c>
      <c r="B49" t="s">
        <v>27</v>
      </c>
      <c r="C49" s="17"/>
      <c r="D49" s="17">
        <v>360</v>
      </c>
    </row>
    <row r="50" spans="1:4" ht="12.75">
      <c r="A50" s="6">
        <v>6820</v>
      </c>
      <c r="B50" t="s">
        <v>29</v>
      </c>
      <c r="C50" s="17"/>
      <c r="D50" s="17">
        <v>3713</v>
      </c>
    </row>
    <row r="51" spans="1:4" ht="12.75">
      <c r="A51" s="6">
        <v>6840</v>
      </c>
      <c r="B51" t="s">
        <v>53</v>
      </c>
      <c r="C51" s="17"/>
      <c r="D51" s="17">
        <v>889</v>
      </c>
    </row>
    <row r="52" spans="1:4" ht="12.75">
      <c r="A52" s="6">
        <v>6900</v>
      </c>
      <c r="B52" t="s">
        <v>54</v>
      </c>
      <c r="C52" s="17"/>
      <c r="D52" s="17">
        <v>300</v>
      </c>
    </row>
    <row r="53" spans="1:4" ht="12.75">
      <c r="A53" s="6">
        <v>7100</v>
      </c>
      <c r="B53" t="s">
        <v>55</v>
      </c>
      <c r="C53" s="17"/>
      <c r="D53" s="17">
        <v>14928.5</v>
      </c>
    </row>
    <row r="54" spans="1:4" ht="12.75">
      <c r="A54" s="6">
        <v>7350</v>
      </c>
      <c r="B54" t="s">
        <v>59</v>
      </c>
      <c r="C54" s="17"/>
      <c r="D54" s="17">
        <v>27712</v>
      </c>
    </row>
    <row r="55" spans="1:4" ht="12.75">
      <c r="A55" s="6">
        <v>7430</v>
      </c>
      <c r="B55" t="s">
        <v>12</v>
      </c>
      <c r="D55" s="17">
        <v>1459.5</v>
      </c>
    </row>
    <row r="56" spans="1:4" ht="12.75">
      <c r="A56" s="6">
        <v>7630</v>
      </c>
      <c r="B56" t="s">
        <v>58</v>
      </c>
      <c r="C56" s="17"/>
      <c r="D56" s="17">
        <v>27220</v>
      </c>
    </row>
    <row r="57" spans="1:4" ht="12.75">
      <c r="A57" s="6">
        <v>7770</v>
      </c>
      <c r="B57" t="s">
        <v>56</v>
      </c>
      <c r="C57" s="17"/>
      <c r="D57" s="22">
        <v>20</v>
      </c>
    </row>
    <row r="58" spans="2:5" ht="12.75">
      <c r="B58" t="s">
        <v>13</v>
      </c>
      <c r="C58" s="26"/>
      <c r="D58" s="17">
        <f>SUM(D46:D57)</f>
        <v>198462.2</v>
      </c>
      <c r="E58" s="26"/>
    </row>
    <row r="59" spans="3:5" ht="12.75">
      <c r="C59" s="26"/>
      <c r="E59" s="26"/>
    </row>
    <row r="60" spans="2:5" ht="13.5" thickBot="1">
      <c r="B60" t="s">
        <v>57</v>
      </c>
      <c r="C60" s="17"/>
      <c r="D60" s="18">
        <f>D44+D58</f>
        <v>-33686.119999999995</v>
      </c>
      <c r="E60" s="17"/>
    </row>
    <row r="61" spans="2:7" ht="13.5" thickTop="1">
      <c r="B61" s="28"/>
      <c r="C61" s="17"/>
      <c r="E61" s="17"/>
      <c r="G61" s="17"/>
    </row>
    <row r="62" spans="3:7" ht="12.75">
      <c r="C62" s="17"/>
      <c r="E62" s="17"/>
      <c r="G62" s="17"/>
    </row>
    <row r="63" spans="1:7" s="10" customFormat="1" ht="15.75">
      <c r="A63" s="6"/>
      <c r="B63" s="7"/>
      <c r="C63" s="8"/>
      <c r="D63" s="24"/>
      <c r="E63" s="8"/>
      <c r="F63" s="24"/>
      <c r="G63" s="25"/>
    </row>
  </sheetData>
  <printOptions gridLines="1" horizontalCentered="1"/>
  <pageMargins left="0.5511811023622047" right="0.5511811023622047" top="1.1811023622047245" bottom="0.7874015748031497" header="0.4330708661417323" footer="0.5118110236220472"/>
  <pageSetup fitToHeight="0" orientation="portrait" paperSize="9" scale="85" r:id="rId1"/>
  <headerFooter alignWithMargins="0">
    <oddHeader>&amp;L&amp;"Arial Narrow,Halvfet"&amp;12NORSK IRSKSETTERKLUBB&amp;C&amp;"Arial,Halvfet"&amp;12
&amp;14RESULTAT 2008</oddHeader>
    <oddFooter>&amp;R&amp;D, side &amp;P.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hjemme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Grete Dahlen</dc:creator>
  <cp:keywords/>
  <dc:description/>
  <cp:lastModifiedBy>Grete Dahlen</cp:lastModifiedBy>
  <cp:lastPrinted>2009-01-23T19:53:52Z</cp:lastPrinted>
  <dcterms:created xsi:type="dcterms:W3CDTF">2007-01-21T23:16:20Z</dcterms:created>
  <dcterms:modified xsi:type="dcterms:W3CDTF">2009-01-23T20:16:47Z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